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5" windowWidth="10335" windowHeight="4815" activeTab="1"/>
  </bookViews>
  <sheets>
    <sheet name="доходы рб 1 кв." sheetId="1" r:id="rId1"/>
    <sheet name="расх. рб 1 кв..." sheetId="2" r:id="rId2"/>
  </sheets>
  <calcPr calcId="124519"/>
</workbook>
</file>

<file path=xl/calcChain.xml><?xml version="1.0" encoding="utf-8"?>
<calcChain xmlns="http://schemas.openxmlformats.org/spreadsheetml/2006/main">
  <c r="D27" i="1"/>
  <c r="C27"/>
  <c r="G40" i="2"/>
  <c r="G38"/>
  <c r="G36"/>
  <c r="G31"/>
  <c r="G29"/>
  <c r="G23"/>
  <c r="G19"/>
  <c r="G14"/>
  <c r="G12"/>
  <c r="G4"/>
  <c r="G44" s="1"/>
  <c r="F46" i="1"/>
  <c r="F36"/>
  <c r="F27"/>
  <c r="F24"/>
  <c r="F15"/>
  <c r="F10"/>
  <c r="F8"/>
  <c r="F6"/>
  <c r="F5" l="1"/>
  <c r="F4" s="1"/>
  <c r="F23"/>
  <c r="F22" s="1"/>
  <c r="F50" l="1"/>
  <c r="G45" i="2" s="1"/>
  <c r="E40" l="1"/>
  <c r="D40"/>
  <c r="F42"/>
  <c r="E19"/>
  <c r="D19"/>
  <c r="F22"/>
  <c r="E14"/>
  <c r="D14"/>
  <c r="D15" i="1"/>
  <c r="D24"/>
  <c r="C8"/>
  <c r="E27" l="1"/>
  <c r="F14" i="2" l="1"/>
  <c r="E4"/>
  <c r="D4"/>
  <c r="D36" i="1"/>
  <c r="C36"/>
  <c r="E44"/>
  <c r="E43"/>
  <c r="D10"/>
  <c r="C10"/>
  <c r="E13"/>
  <c r="D8"/>
  <c r="E8" s="1"/>
  <c r="E36" l="1"/>
  <c r="E10"/>
  <c r="D36" i="2" l="1"/>
  <c r="E36"/>
  <c r="E23"/>
  <c r="D23"/>
  <c r="E42" i="1"/>
  <c r="E26"/>
  <c r="C24"/>
  <c r="F23" i="2" l="1"/>
  <c r="E14" i="1"/>
  <c r="F20" i="2" l="1"/>
  <c r="D46" i="1"/>
  <c r="C46"/>
  <c r="E40"/>
  <c r="E39"/>
  <c r="C15"/>
  <c r="E15" l="1"/>
  <c r="E46"/>
  <c r="F19" i="2"/>
  <c r="E48" i="1"/>
  <c r="E9" l="1"/>
  <c r="E41" l="1"/>
  <c r="D6" l="1"/>
  <c r="D5" s="1"/>
  <c r="D4" l="1"/>
  <c r="D23"/>
  <c r="D22" l="1"/>
  <c r="D50" s="1"/>
  <c r="E47"/>
  <c r="E12"/>
  <c r="E7"/>
  <c r="E11"/>
  <c r="E16"/>
  <c r="E17"/>
  <c r="E18"/>
  <c r="E19"/>
  <c r="E20"/>
  <c r="E25"/>
  <c r="E35"/>
  <c r="E37"/>
  <c r="E38"/>
  <c r="E45"/>
  <c r="C23" l="1"/>
  <c r="C6"/>
  <c r="F5" i="2"/>
  <c r="F6"/>
  <c r="F7"/>
  <c r="F9"/>
  <c r="F10"/>
  <c r="F11"/>
  <c r="F13"/>
  <c r="F16"/>
  <c r="F18"/>
  <c r="F21"/>
  <c r="F24"/>
  <c r="F25"/>
  <c r="F27"/>
  <c r="F28"/>
  <c r="F30"/>
  <c r="F32"/>
  <c r="F33"/>
  <c r="F34"/>
  <c r="F35"/>
  <c r="F37"/>
  <c r="F41"/>
  <c r="E38"/>
  <c r="E31"/>
  <c r="E29"/>
  <c r="E12"/>
  <c r="F40"/>
  <c r="D38"/>
  <c r="D31"/>
  <c r="D29"/>
  <c r="D12"/>
  <c r="C22" i="1" l="1"/>
  <c r="E22" s="1"/>
  <c r="E23"/>
  <c r="F36" i="2"/>
  <c r="E6" i="1"/>
  <c r="C5"/>
  <c r="E44" i="2"/>
  <c r="E45" s="1"/>
  <c r="D44"/>
  <c r="F29"/>
  <c r="F12"/>
  <c r="E24" i="1"/>
  <c r="F31" i="2"/>
  <c r="F4"/>
  <c r="C4" i="1" l="1"/>
  <c r="E5"/>
  <c r="F44" i="2"/>
  <c r="E4" i="1" l="1"/>
  <c r="C50"/>
  <c r="D45" i="2" l="1"/>
  <c r="E50" i="1"/>
</calcChain>
</file>

<file path=xl/sharedStrings.xml><?xml version="1.0" encoding="utf-8"?>
<sst xmlns="http://schemas.openxmlformats.org/spreadsheetml/2006/main" count="227" uniqueCount="161">
  <si>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</si>
  <si>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</si>
  <si>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</si>
  <si>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</si>
  <si>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</si>
  <si>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</si>
  <si>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</si>
  <si>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</si>
  <si>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</si>
  <si>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</si>
  <si>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</si>
  <si>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</si>
  <si>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</si>
  <si>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</si>
  <si>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</si>
  <si>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</si>
  <si>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</si>
  <si>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</si>
  <si>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</si>
  <si>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</si>
  <si>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</si>
  <si>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</si>
  <si>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</si>
  <si>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</si>
  <si>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</si>
  <si>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</si>
  <si>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</si>
  <si>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</si>
  <si>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</si>
  <si>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</si>
  <si>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</si>
  <si>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</si>
  <si>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</si>
  <si>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</si>
  <si>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выплату единовременного пособия при всех формах уцстройства детей, лишенных родительского попечения, в семью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</si>
  <si>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</si>
  <si>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</si>
  <si>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</si>
  <si>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</si>
  <si>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</si>
  <si>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</si>
  <si>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</si>
  <si>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</si>
  <si>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</si>
  <si>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</si>
  <si>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</si>
  <si>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</si>
  <si>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</si>
  <si>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</si>
  <si>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</si>
  <si>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</si>
  <si>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</si>
  <si>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</si>
  <si>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</si>
  <si>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</si>
  <si>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</si>
  <si>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</si>
  <si>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</si>
  <si>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</si>
  <si>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</si>
  <si>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</si>
  <si>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</si>
  <si>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</si>
  <si>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</si>
  <si>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</si>
  <si>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</si>
  <si>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</si>
  <si>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</si>
  <si>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</si>
  <si>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</si>
  <si>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</si>
  <si>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</si>
  <si>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</si>
  <si>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</si>
  <si>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</si>
  <si>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Телевидение и радиовещание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</si>
  <si>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</si>
  <si>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</si>
  <si>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</si>
  <si>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</si>
  <si>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</si>
  <si>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</si>
  <si>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</si>
  <si>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</si>
  <si>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</si>
  <si>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</si>
  <si>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</si>
  <si>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</si>
  <si>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</si>
  <si>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</si>
  <si>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</si>
  <si>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</si>
  <si>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</si>
  <si>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</si>
  <si>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</si>
  <si>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Средства массовой информации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</si>
  <si>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</si>
  <si>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</si>
  <si>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</si>
  <si>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</si>
  <si>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</si>
  <si>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</si>
  <si>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</si>
  <si>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</si>
  <si>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</si>
  <si>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</si>
  <si>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</si>
  <si>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</si>
  <si>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</si>
  <si>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межбюджетные трансферты общего назначения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</si>
  <si>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</si>
  <si>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</si>
  <si>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</si>
  <si>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</si>
  <si>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</si>
  <si>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</si>
  <si>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</si>
  <si>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</si>
  <si>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</si>
  <si>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</si>
  <si>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</si>
  <si>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</si>
  <si>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</si>
  <si>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</si>
  <si>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</si>
  <si>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2 02 35260 00 0000 151</t>
  </si>
  <si>
    <t>2 02 39999 00 0000 151</t>
  </si>
  <si>
    <t>2 02 40014 00 0000 151</t>
  </si>
  <si>
    <t>2 02 49999 00 0000 151</t>
  </si>
  <si>
    <t>Дополнительное образование</t>
  </si>
  <si>
    <t xml:space="preserve">% испол.к год.  назнач. 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</si>
  <si>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</si>
  <si>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</si>
  <si>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</si>
  <si>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</si>
  <si>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</si>
  <si>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</si>
  <si>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</si>
  <si>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</si>
  <si>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Сельское хозяйство</t>
  </si>
  <si>
    <t>Благоустройство</t>
  </si>
  <si>
    <t>1 17 00000 00 0000 000</t>
  </si>
  <si>
    <t>Прочие неналоговые доходы</t>
  </si>
  <si>
    <t>2 02 20077 00 0000 151</t>
  </si>
  <si>
    <t>Исполнено на 1.04.2019г.</t>
  </si>
  <si>
    <t>Субсидии на софинансирование капитальных вложений в объекты государственной (муниципальной) собственности</t>
  </si>
  <si>
    <t>Иные дотации</t>
  </si>
  <si>
    <t>2 02 25497 00 0000 151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</si>
  <si>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</si>
  <si>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</si>
  <si>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2 02 25097 00 0000 151</t>
  </si>
  <si>
    <t>Исполнено на 1.04.2020г.</t>
  </si>
  <si>
    <t>Исполне  но на 1.04.2019г.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</si>
  <si>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</si>
  <si>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2 02 252299 00 0000 151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</si>
  <si>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 погибших при защите Отечества на 2019-2024 годы"</t>
  </si>
  <si>
    <t>2 02 25519 00 0000 151</t>
  </si>
  <si>
    <t>2 02 25567 00 0000 151</t>
  </si>
  <si>
    <t>Субсидии бюджетам на обеспечение устойчивого развития сельских территорий</t>
  </si>
  <si>
    <t>Исполнение бюджетных ассигнований на 1.04.2020 г. по расходам  районного бюджета</t>
  </si>
  <si>
    <t>Исполнение районного бюджета по доходам на 1.04.2020года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</si>
</sst>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 wrapText="1"/>
    </xf>
    <xf numFmtId="0" fontId="24" fillId="0" borderId="16" xfId="0" applyFont="1" applyBorder="1" applyAlignment="1">
      <alignment horizontal="right" wrapText="1"/>
    </xf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0" xfId="0" applyFont="1"/>
    <xf numFmtId="0" fontId="25" fillId="0" borderId="0" xfId="0" applyFont="1"/>
    <xf numFmtId="0" fontId="26" fillId="0" borderId="10" xfId="43" applyFont="1" applyBorder="1"/>
    <xf numFmtId="164" fontId="26" fillId="0" borderId="10" xfId="43" applyNumberFormat="1" applyFont="1" applyBorder="1" applyAlignment="1">
      <alignment horizontal="center" vertical="center"/>
    </xf>
    <xf numFmtId="0" fontId="27" fillId="0" borderId="10" xfId="43" applyFont="1" applyBorder="1" applyAlignment="1">
      <alignment vertical="center"/>
    </xf>
    <xf numFmtId="0" fontId="26" fillId="0" borderId="10" xfId="43" applyFont="1" applyBorder="1" applyAlignment="1">
      <alignment vertical="center"/>
    </xf>
    <xf numFmtId="0" fontId="27" fillId="0" borderId="10" xfId="43" applyFont="1" applyBorder="1"/>
    <xf numFmtId="164" fontId="21" fillId="0" borderId="10" xfId="1" applyNumberFormat="1" applyFont="1" applyBorder="1"/>
    <xf numFmtId="0" fontId="24" fillId="0" borderId="14" xfId="0" applyFont="1" applyBorder="1" applyAlignment="1">
      <alignment horizontal="left" vertical="top" wrapText="1"/>
    </xf>
    <xf numFmtId="164" fontId="27" fillId="0" borderId="10" xfId="43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distributed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28" fillId="0" borderId="11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50"/>
  <sheetViews>
    <sheetView topLeftCell="A49" workbookViewId="0">
      <selection sqref="A1:E1"/>
    </sheetView>
  </sheetViews>
  <sheetFormatPr defaultRowHeight="15"/>
  <cols>
    <col min="1" max="1" width="19.7109375" customWidth="1"/>
    <col min="2" max="2" width="33.7109375" customWidth="1"/>
    <col min="3" max="3" width="10.28515625" customWidth="1"/>
    <col min="4" max="4" width="8.42578125" customWidth="1"/>
    <col min="5" max="5" width="7.85546875" customWidth="1"/>
    <col min="6" max="6" width="9" customWidth="1"/>
  </cols>
  <sheetData>
    <row r="1" spans="1:6" ht="15.75">
      <c r="A1" s="42" t="s">
        <v>160</v>
      </c>
      <c r="B1" s="42"/>
      <c r="C1" s="42"/>
      <c r="D1" s="42"/>
      <c r="E1" s="43"/>
      <c r="F1" s="30"/>
    </row>
    <row r="2" spans="1:6" ht="15" customHeight="1">
      <c r="A2" s="44"/>
      <c r="B2" s="44"/>
      <c r="C2" s="40" t="s">
        <v>0</v>
      </c>
      <c r="D2" s="40" t="s">
        <v>151</v>
      </c>
      <c r="E2" s="46" t="s">
        <v>130</v>
      </c>
      <c r="F2" s="40" t="s">
        <v>152</v>
      </c>
    </row>
    <row r="3" spans="1:6" ht="47.25" customHeight="1">
      <c r="A3" s="45"/>
      <c r="B3" s="45"/>
      <c r="C3" s="41"/>
      <c r="D3" s="41"/>
      <c r="E3" s="46"/>
      <c r="F3" s="41"/>
    </row>
    <row r="4" spans="1:6">
      <c r="A4" s="5" t="s">
        <v>1</v>
      </c>
      <c r="B4" s="6" t="s">
        <v>2</v>
      </c>
      <c r="C4" s="3">
        <f>C5+C15</f>
        <v>80312</v>
      </c>
      <c r="D4" s="3">
        <f>D5+D15</f>
        <v>18865.5</v>
      </c>
      <c r="E4" s="7">
        <f t="shared" ref="E4:E50" si="0">D4/C4*100</f>
        <v>23.49026297439984</v>
      </c>
      <c r="F4" s="3">
        <f>F5+F15</f>
        <v>14368.8</v>
      </c>
    </row>
    <row r="5" spans="1:6">
      <c r="A5" s="5"/>
      <c r="B5" s="6" t="s">
        <v>3</v>
      </c>
      <c r="C5" s="3">
        <f>C6+C10+C14+C8</f>
        <v>63600</v>
      </c>
      <c r="D5" s="3">
        <f>D6+D10+D14+D8</f>
        <v>14433.5</v>
      </c>
      <c r="E5" s="7">
        <f t="shared" si="0"/>
        <v>22.694182389937108</v>
      </c>
      <c r="F5" s="3">
        <f>F6+F10+F14+F8</f>
        <v>11825.5</v>
      </c>
    </row>
    <row r="6" spans="1:6">
      <c r="A6" s="5" t="s">
        <v>4</v>
      </c>
      <c r="B6" s="8" t="s">
        <v>5</v>
      </c>
      <c r="C6" s="3">
        <f>C7</f>
        <v>53603</v>
      </c>
      <c r="D6" s="3">
        <f t="shared" ref="D6:F6" si="1">D7</f>
        <v>11480.5</v>
      </c>
      <c r="E6" s="7">
        <f t="shared" si="0"/>
        <v>21.417644534820813</v>
      </c>
      <c r="F6" s="3">
        <f t="shared" si="1"/>
        <v>9076.9</v>
      </c>
    </row>
    <row r="7" spans="1:6">
      <c r="A7" s="9" t="s">
        <v>6</v>
      </c>
      <c r="B7" s="10" t="s">
        <v>7</v>
      </c>
      <c r="C7" s="11">
        <v>53603</v>
      </c>
      <c r="D7" s="11">
        <v>11480.5</v>
      </c>
      <c r="E7" s="7">
        <f t="shared" si="0"/>
        <v>21.417644534820813</v>
      </c>
      <c r="F7" s="11">
        <v>9076.9</v>
      </c>
    </row>
    <row r="8" spans="1:6" ht="39" thickBot="1">
      <c r="A8" s="5" t="s">
        <v>105</v>
      </c>
      <c r="B8" s="21" t="s">
        <v>106</v>
      </c>
      <c r="C8" s="11">
        <f>C9</f>
        <v>4947</v>
      </c>
      <c r="D8" s="11">
        <f t="shared" ref="D8:F8" si="2">D9</f>
        <v>1202.8</v>
      </c>
      <c r="E8" s="7">
        <f t="shared" si="0"/>
        <v>24.313725490196077</v>
      </c>
      <c r="F8" s="11">
        <f t="shared" si="2"/>
        <v>1322.6</v>
      </c>
    </row>
    <row r="9" spans="1:6" ht="39" thickBot="1">
      <c r="A9" s="37" t="s">
        <v>108</v>
      </c>
      <c r="B9" s="22" t="s">
        <v>107</v>
      </c>
      <c r="C9" s="24">
        <v>4947</v>
      </c>
      <c r="D9" s="11">
        <v>1202.8</v>
      </c>
      <c r="E9" s="7">
        <f t="shared" si="0"/>
        <v>24.313725490196077</v>
      </c>
      <c r="F9" s="11">
        <v>1322.6</v>
      </c>
    </row>
    <row r="10" spans="1:6">
      <c r="A10" s="5" t="s">
        <v>8</v>
      </c>
      <c r="B10" s="8" t="s">
        <v>9</v>
      </c>
      <c r="C10" s="25">
        <f>C11+C12+C13</f>
        <v>4440</v>
      </c>
      <c r="D10" s="25">
        <f t="shared" ref="D10:F10" si="3">D11+D12+D13</f>
        <v>1493.7</v>
      </c>
      <c r="E10" s="7">
        <f t="shared" si="0"/>
        <v>33.641891891891895</v>
      </c>
      <c r="F10" s="25">
        <f t="shared" si="3"/>
        <v>1253.3999999999999</v>
      </c>
    </row>
    <row r="11" spans="1:6" ht="32.25" customHeight="1">
      <c r="A11" s="9" t="s">
        <v>10</v>
      </c>
      <c r="B11" s="12" t="s">
        <v>11</v>
      </c>
      <c r="C11" s="11">
        <v>3600</v>
      </c>
      <c r="D11" s="11">
        <v>959.1</v>
      </c>
      <c r="E11" s="7">
        <f t="shared" si="0"/>
        <v>26.641666666666669</v>
      </c>
      <c r="F11" s="11">
        <v>626.4</v>
      </c>
    </row>
    <row r="12" spans="1:6" ht="15" customHeight="1">
      <c r="A12" s="9" t="s">
        <v>12</v>
      </c>
      <c r="B12" s="12" t="s">
        <v>13</v>
      </c>
      <c r="C12" s="11">
        <v>770</v>
      </c>
      <c r="D12" s="11">
        <v>508.9</v>
      </c>
      <c r="E12" s="7">
        <f t="shared" si="0"/>
        <v>66.090909090909093</v>
      </c>
      <c r="F12" s="11">
        <v>579.79999999999995</v>
      </c>
    </row>
    <row r="13" spans="1:6" ht="38.25" customHeight="1">
      <c r="A13" s="9" t="s">
        <v>112</v>
      </c>
      <c r="B13" s="12" t="s">
        <v>113</v>
      </c>
      <c r="C13" s="11">
        <v>70</v>
      </c>
      <c r="D13" s="11">
        <v>25.7</v>
      </c>
      <c r="E13" s="7">
        <f t="shared" si="0"/>
        <v>36.714285714285715</v>
      </c>
      <c r="F13" s="11">
        <v>47.2</v>
      </c>
    </row>
    <row r="14" spans="1:6" ht="18" customHeight="1">
      <c r="A14" s="5" t="s">
        <v>14</v>
      </c>
      <c r="B14" s="4" t="s">
        <v>15</v>
      </c>
      <c r="C14" s="3">
        <v>610</v>
      </c>
      <c r="D14" s="3">
        <v>256.5</v>
      </c>
      <c r="E14" s="7">
        <f t="shared" si="0"/>
        <v>42.049180327868854</v>
      </c>
      <c r="F14" s="3">
        <v>172.6</v>
      </c>
    </row>
    <row r="15" spans="1:6" ht="14.25" customHeight="1">
      <c r="A15" s="5"/>
      <c r="B15" s="4" t="s">
        <v>16</v>
      </c>
      <c r="C15" s="3">
        <f>C16+C17+C18+C19+C20</f>
        <v>16712</v>
      </c>
      <c r="D15" s="3">
        <f>D16+D17+D18+D19+D20+D21</f>
        <v>4432</v>
      </c>
      <c r="E15" s="7">
        <f t="shared" si="0"/>
        <v>26.519865964576351</v>
      </c>
      <c r="F15" s="3">
        <f>F16+F17+F18+F19+F20+F21</f>
        <v>2543.3000000000002</v>
      </c>
    </row>
    <row r="16" spans="1:6" ht="39.75" customHeight="1">
      <c r="A16" s="5" t="s">
        <v>17</v>
      </c>
      <c r="B16" s="4" t="s">
        <v>18</v>
      </c>
      <c r="C16" s="3">
        <v>6800</v>
      </c>
      <c r="D16" s="3">
        <v>1634.3</v>
      </c>
      <c r="E16" s="7">
        <f t="shared" si="0"/>
        <v>24.033823529411762</v>
      </c>
      <c r="F16" s="3">
        <v>965.4</v>
      </c>
    </row>
    <row r="17" spans="1:6" ht="33" customHeight="1">
      <c r="A17" s="5" t="s">
        <v>19</v>
      </c>
      <c r="B17" s="4" t="s">
        <v>20</v>
      </c>
      <c r="C17" s="3">
        <v>10</v>
      </c>
      <c r="D17" s="3">
        <v>2.1</v>
      </c>
      <c r="E17" s="7">
        <f t="shared" si="0"/>
        <v>21.000000000000004</v>
      </c>
      <c r="F17" s="3">
        <v>5.8</v>
      </c>
    </row>
    <row r="18" spans="1:6" ht="27" customHeight="1">
      <c r="A18" s="5" t="s">
        <v>21</v>
      </c>
      <c r="B18" s="4" t="s">
        <v>22</v>
      </c>
      <c r="C18" s="3">
        <v>9300</v>
      </c>
      <c r="D18" s="3">
        <v>2668.3</v>
      </c>
      <c r="E18" s="7">
        <f t="shared" si="0"/>
        <v>28.691397849462369</v>
      </c>
      <c r="F18" s="3">
        <v>1497.1</v>
      </c>
    </row>
    <row r="19" spans="1:6" ht="17.25" customHeight="1">
      <c r="A19" s="5" t="s">
        <v>23</v>
      </c>
      <c r="B19" s="4" t="s">
        <v>24</v>
      </c>
      <c r="C19" s="3">
        <v>2</v>
      </c>
      <c r="D19" s="3"/>
      <c r="E19" s="7">
        <f t="shared" si="0"/>
        <v>0</v>
      </c>
      <c r="F19" s="3">
        <v>0.8</v>
      </c>
    </row>
    <row r="20" spans="1:6" ht="20.25" customHeight="1">
      <c r="A20" s="5" t="s">
        <v>25</v>
      </c>
      <c r="B20" s="4" t="s">
        <v>26</v>
      </c>
      <c r="C20" s="3">
        <v>600</v>
      </c>
      <c r="D20" s="3">
        <v>127.3</v>
      </c>
      <c r="E20" s="7">
        <f t="shared" si="0"/>
        <v>21.216666666666669</v>
      </c>
      <c r="F20" s="3">
        <v>69.400000000000006</v>
      </c>
    </row>
    <row r="21" spans="1:6" ht="20.25" customHeight="1">
      <c r="A21" s="5" t="s">
        <v>141</v>
      </c>
      <c r="B21" s="4" t="s">
        <v>142</v>
      </c>
      <c r="C21" s="3"/>
      <c r="D21" s="3"/>
      <c r="E21" s="7"/>
      <c r="F21" s="3">
        <v>4.8</v>
      </c>
    </row>
    <row r="22" spans="1:6" ht="19.5" customHeight="1">
      <c r="A22" s="13" t="s">
        <v>101</v>
      </c>
      <c r="B22" s="4" t="s">
        <v>102</v>
      </c>
      <c r="C22" s="3">
        <f>C23</f>
        <v>137132.19999999998</v>
      </c>
      <c r="D22" s="3">
        <f>D23+D49</f>
        <v>34979.9</v>
      </c>
      <c r="E22" s="7">
        <f t="shared" si="0"/>
        <v>25.508159279877379</v>
      </c>
      <c r="F22" s="3">
        <f>F23+F49</f>
        <v>31669.1</v>
      </c>
    </row>
    <row r="23" spans="1:6" s="2" customFormat="1" ht="29.25" customHeight="1">
      <c r="A23" s="5" t="s">
        <v>27</v>
      </c>
      <c r="B23" s="4" t="s">
        <v>100</v>
      </c>
      <c r="C23" s="3">
        <f>C24+C27+C36+C46</f>
        <v>137132.19999999998</v>
      </c>
      <c r="D23" s="3">
        <f>D24+D27+D36+D46</f>
        <v>34979.9</v>
      </c>
      <c r="E23" s="7">
        <f t="shared" si="0"/>
        <v>25.508159279877379</v>
      </c>
      <c r="F23" s="3">
        <f>F24+F27+F36+F46</f>
        <v>31661.3</v>
      </c>
    </row>
    <row r="24" spans="1:6" ht="38.25" customHeight="1">
      <c r="A24" s="13" t="s">
        <v>114</v>
      </c>
      <c r="B24" s="14" t="s">
        <v>28</v>
      </c>
      <c r="C24" s="15">
        <f>C25+C26</f>
        <v>17626.3</v>
      </c>
      <c r="D24" s="15">
        <f>D25+D26</f>
        <v>3987.9</v>
      </c>
      <c r="E24" s="7">
        <f t="shared" si="0"/>
        <v>22.624714205477044</v>
      </c>
      <c r="F24" s="15">
        <f>F25+F26</f>
        <v>5403.1</v>
      </c>
    </row>
    <row r="25" spans="1:6" ht="28.5" customHeight="1">
      <c r="A25" s="9" t="s">
        <v>115</v>
      </c>
      <c r="B25" s="12" t="s">
        <v>29</v>
      </c>
      <c r="C25" s="11">
        <v>12102</v>
      </c>
      <c r="D25" s="11">
        <v>3025.5</v>
      </c>
      <c r="E25" s="7">
        <f t="shared" si="0"/>
        <v>25</v>
      </c>
      <c r="F25" s="11">
        <v>4375.6000000000004</v>
      </c>
    </row>
    <row r="26" spans="1:6" ht="44.25" customHeight="1">
      <c r="A26" s="9" t="s">
        <v>131</v>
      </c>
      <c r="B26" s="12" t="s">
        <v>104</v>
      </c>
      <c r="C26" s="11">
        <v>5524.3</v>
      </c>
      <c r="D26" s="11">
        <v>962.4</v>
      </c>
      <c r="E26" s="7">
        <f t="shared" si="0"/>
        <v>17.421211737233673</v>
      </c>
      <c r="F26" s="11">
        <v>1027.5</v>
      </c>
    </row>
    <row r="27" spans="1:6" ht="25.5" customHeight="1">
      <c r="A27" s="13" t="s">
        <v>116</v>
      </c>
      <c r="B27" s="14" t="s">
        <v>30</v>
      </c>
      <c r="C27" s="15">
        <f>C35+C29+C28+C32+C30+C31+C33+C34</f>
        <v>13896.1</v>
      </c>
      <c r="D27" s="15">
        <f>D35+D29+D28+D32+D30+D31+D33+D34</f>
        <v>846.7</v>
      </c>
      <c r="E27" s="7">
        <f t="shared" si="0"/>
        <v>6.0930764746943389</v>
      </c>
      <c r="F27" s="15">
        <f>F35+F29+F28+F32</f>
        <v>1019.4</v>
      </c>
    </row>
    <row r="28" spans="1:6" ht="57.75" customHeight="1">
      <c r="A28" s="9" t="s">
        <v>143</v>
      </c>
      <c r="B28" s="12" t="s">
        <v>145</v>
      </c>
      <c r="C28" s="11"/>
      <c r="D28" s="11"/>
      <c r="E28" s="36"/>
      <c r="F28" s="11"/>
    </row>
    <row r="29" spans="1:6" ht="54" customHeight="1">
      <c r="A29" s="9" t="s">
        <v>133</v>
      </c>
      <c r="B29" s="12" t="s">
        <v>134</v>
      </c>
      <c r="C29" s="11">
        <v>7000</v>
      </c>
      <c r="D29" s="11"/>
      <c r="E29" s="36"/>
      <c r="F29" s="11"/>
    </row>
    <row r="30" spans="1:6" ht="75" customHeight="1">
      <c r="A30" s="9" t="s">
        <v>150</v>
      </c>
      <c r="B30" s="12" t="s">
        <v>153</v>
      </c>
      <c r="C30" s="11">
        <v>2700</v>
      </c>
      <c r="D30" s="11"/>
      <c r="E30" s="36"/>
      <c r="F30" s="11"/>
    </row>
    <row r="31" spans="1:6" ht="91.5" customHeight="1">
      <c r="A31" s="9" t="s">
        <v>154</v>
      </c>
      <c r="B31" s="12" t="s">
        <v>155</v>
      </c>
      <c r="C31" s="11">
        <v>249.7</v>
      </c>
      <c r="D31" s="11"/>
      <c r="E31" s="36"/>
      <c r="F31" s="11"/>
    </row>
    <row r="32" spans="1:6" ht="46.5" customHeight="1">
      <c r="A32" s="9" t="s">
        <v>147</v>
      </c>
      <c r="B32" s="12" t="s">
        <v>148</v>
      </c>
      <c r="C32" s="11">
        <v>383.5</v>
      </c>
      <c r="D32" s="11"/>
      <c r="E32" s="36"/>
      <c r="F32" s="11"/>
    </row>
    <row r="33" spans="1:6" ht="30.75" customHeight="1">
      <c r="A33" s="9" t="s">
        <v>156</v>
      </c>
      <c r="B33" s="12" t="s">
        <v>149</v>
      </c>
      <c r="C33" s="11">
        <v>105.3</v>
      </c>
      <c r="D33" s="11"/>
      <c r="E33" s="36"/>
      <c r="F33" s="11"/>
    </row>
    <row r="34" spans="1:6" ht="45.75" customHeight="1">
      <c r="A34" s="9" t="s">
        <v>157</v>
      </c>
      <c r="B34" s="12" t="s">
        <v>158</v>
      </c>
      <c r="C34" s="11">
        <v>700</v>
      </c>
      <c r="D34" s="11"/>
      <c r="E34" s="36"/>
      <c r="F34" s="11"/>
    </row>
    <row r="35" spans="1:6" ht="14.25" customHeight="1">
      <c r="A35" s="9" t="s">
        <v>117</v>
      </c>
      <c r="B35" s="12" t="s">
        <v>31</v>
      </c>
      <c r="C35" s="11">
        <v>2757.6</v>
      </c>
      <c r="D35" s="11">
        <v>846.7</v>
      </c>
      <c r="E35" s="7">
        <f t="shared" si="0"/>
        <v>30.704235567159856</v>
      </c>
      <c r="F35" s="11">
        <v>1019.4</v>
      </c>
    </row>
    <row r="36" spans="1:6" ht="42" customHeight="1">
      <c r="A36" s="13" t="s">
        <v>118</v>
      </c>
      <c r="B36" s="14" t="s">
        <v>32</v>
      </c>
      <c r="C36" s="15">
        <f>C37+C38+C39+C40+C41+C42+C44+C45+C43</f>
        <v>104459.79999999999</v>
      </c>
      <c r="D36" s="15">
        <f t="shared" ref="D36" si="4">D37+D38+D39+D40+D41+D42+D44+D45+D43</f>
        <v>30133.3</v>
      </c>
      <c r="E36" s="7">
        <f t="shared" si="0"/>
        <v>28.846790822881147</v>
      </c>
      <c r="F36" s="15">
        <f t="shared" ref="F36" si="5">F37+F38+F39+F40+F41+F42+F44+F45+F43</f>
        <v>24772.2</v>
      </c>
    </row>
    <row r="37" spans="1:6" ht="24.75" customHeight="1">
      <c r="A37" s="9" t="s">
        <v>119</v>
      </c>
      <c r="B37" s="12" t="s">
        <v>35</v>
      </c>
      <c r="C37" s="11">
        <v>1641.9</v>
      </c>
      <c r="D37" s="11">
        <v>453.7</v>
      </c>
      <c r="E37" s="7">
        <f t="shared" si="0"/>
        <v>27.632620744259697</v>
      </c>
      <c r="F37" s="11">
        <v>453.7</v>
      </c>
    </row>
    <row r="38" spans="1:6" ht="25.5" customHeight="1">
      <c r="A38" s="9" t="s">
        <v>120</v>
      </c>
      <c r="B38" s="12" t="s">
        <v>36</v>
      </c>
      <c r="C38" s="11">
        <v>4422.3</v>
      </c>
      <c r="D38" s="11">
        <v>1220</v>
      </c>
      <c r="E38" s="7">
        <f t="shared" si="0"/>
        <v>27.587454492006419</v>
      </c>
      <c r="F38" s="11">
        <v>1298.0999999999999</v>
      </c>
    </row>
    <row r="39" spans="1:6" ht="36.75" customHeight="1">
      <c r="A39" s="9" t="s">
        <v>121</v>
      </c>
      <c r="B39" s="12" t="s">
        <v>37</v>
      </c>
      <c r="C39" s="11">
        <v>3568.8</v>
      </c>
      <c r="D39" s="11">
        <v>530.79999999999995</v>
      </c>
      <c r="E39" s="7">
        <f t="shared" si="0"/>
        <v>14.873346783232458</v>
      </c>
      <c r="F39" s="11">
        <v>547.20000000000005</v>
      </c>
    </row>
    <row r="40" spans="1:6" ht="42" customHeight="1" thickBot="1">
      <c r="A40" s="9" t="s">
        <v>122</v>
      </c>
      <c r="B40" s="12" t="s">
        <v>38</v>
      </c>
      <c r="C40" s="11">
        <v>709.2</v>
      </c>
      <c r="D40" s="11">
        <v>147</v>
      </c>
      <c r="E40" s="7">
        <f t="shared" si="0"/>
        <v>20.727580372250422</v>
      </c>
      <c r="F40" s="11">
        <v>187</v>
      </c>
    </row>
    <row r="41" spans="1:6" ht="67.5" customHeight="1" thickBot="1">
      <c r="A41" s="9" t="s">
        <v>123</v>
      </c>
      <c r="B41" s="20" t="s">
        <v>137</v>
      </c>
      <c r="C41" s="11">
        <v>3153.5</v>
      </c>
      <c r="D41" s="11"/>
      <c r="E41" s="7">
        <f t="shared" si="0"/>
        <v>0</v>
      </c>
      <c r="F41" s="11"/>
    </row>
    <row r="42" spans="1:6" ht="24.75" customHeight="1">
      <c r="A42" s="9" t="s">
        <v>124</v>
      </c>
      <c r="B42" s="12" t="s">
        <v>33</v>
      </c>
      <c r="C42" s="11">
        <v>899.2</v>
      </c>
      <c r="D42" s="11">
        <v>224.8</v>
      </c>
      <c r="E42" s="7">
        <f t="shared" si="0"/>
        <v>25</v>
      </c>
      <c r="F42" s="11">
        <v>217.7</v>
      </c>
    </row>
    <row r="43" spans="1:6" ht="82.5" customHeight="1">
      <c r="A43" s="9" t="s">
        <v>136</v>
      </c>
      <c r="B43" s="12" t="s">
        <v>138</v>
      </c>
      <c r="C43" s="11">
        <v>3</v>
      </c>
      <c r="D43" s="11"/>
      <c r="E43" s="7">
        <f t="shared" si="0"/>
        <v>0</v>
      </c>
      <c r="F43" s="11"/>
    </row>
    <row r="44" spans="1:6" ht="54.75" customHeight="1">
      <c r="A44" s="9" t="s">
        <v>125</v>
      </c>
      <c r="B44" s="12" t="s">
        <v>34</v>
      </c>
      <c r="C44" s="11">
        <v>181.5</v>
      </c>
      <c r="D44" s="11"/>
      <c r="E44" s="7">
        <f t="shared" si="0"/>
        <v>0</v>
      </c>
      <c r="F44" s="11">
        <v>33.5</v>
      </c>
    </row>
    <row r="45" spans="1:6">
      <c r="A45" s="9" t="s">
        <v>126</v>
      </c>
      <c r="B45" s="12" t="s">
        <v>39</v>
      </c>
      <c r="C45" s="11">
        <v>89880.4</v>
      </c>
      <c r="D45" s="11">
        <v>27557</v>
      </c>
      <c r="E45" s="7">
        <f t="shared" si="0"/>
        <v>30.659632133368348</v>
      </c>
      <c r="F45" s="11">
        <v>22035</v>
      </c>
    </row>
    <row r="46" spans="1:6" ht="14.25" customHeight="1">
      <c r="A46" s="13" t="s">
        <v>132</v>
      </c>
      <c r="B46" s="14" t="s">
        <v>40</v>
      </c>
      <c r="C46" s="15">
        <f>C47+C48</f>
        <v>1150</v>
      </c>
      <c r="D46" s="15">
        <f>D47+D48</f>
        <v>12</v>
      </c>
      <c r="E46" s="7">
        <f t="shared" si="0"/>
        <v>1.0434782608695654</v>
      </c>
      <c r="F46" s="15">
        <f>F47+F48</f>
        <v>466.6</v>
      </c>
    </row>
    <row r="47" spans="1:6" s="2" customFormat="1" ht="78" customHeight="1">
      <c r="A47" s="9" t="s">
        <v>127</v>
      </c>
      <c r="B47" s="12" t="s">
        <v>98</v>
      </c>
      <c r="C47" s="11">
        <v>350</v>
      </c>
      <c r="D47" s="11">
        <v>12</v>
      </c>
      <c r="E47" s="7">
        <f t="shared" si="0"/>
        <v>3.4285714285714288</v>
      </c>
      <c r="F47" s="11"/>
    </row>
    <row r="48" spans="1:6" s="2" customFormat="1" ht="31.5" customHeight="1">
      <c r="A48" s="9" t="s">
        <v>128</v>
      </c>
      <c r="B48" s="12" t="s">
        <v>99</v>
      </c>
      <c r="C48" s="11">
        <v>800</v>
      </c>
      <c r="D48" s="11"/>
      <c r="E48" s="7">
        <f t="shared" si="0"/>
        <v>0</v>
      </c>
      <c r="F48" s="11">
        <v>466.6</v>
      </c>
    </row>
    <row r="49" spans="1:6" s="2" customFormat="1" ht="55.5" customHeight="1">
      <c r="A49" s="13" t="s">
        <v>110</v>
      </c>
      <c r="B49" s="14" t="s">
        <v>111</v>
      </c>
      <c r="C49" s="11"/>
      <c r="D49" s="11"/>
      <c r="E49" s="7"/>
      <c r="F49" s="11">
        <v>7.8</v>
      </c>
    </row>
    <row r="50" spans="1:6" ht="16.5" customHeight="1">
      <c r="A50" s="3"/>
      <c r="B50" s="4" t="s">
        <v>41</v>
      </c>
      <c r="C50" s="3">
        <f>C4+C22</f>
        <v>217444.19999999998</v>
      </c>
      <c r="D50" s="3">
        <f>D4+D22</f>
        <v>53845.4</v>
      </c>
      <c r="E50" s="7">
        <f t="shared" si="0"/>
        <v>24.762858701220821</v>
      </c>
      <c r="F50" s="3">
        <f>F4+F22</f>
        <v>46037.899999999994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48"/>
  <sheetViews>
    <sheetView tabSelected="1" topLeftCell="A22" workbookViewId="0">
      <selection activeCell="A3" sqref="A3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47" t="s">
        <v>159</v>
      </c>
      <c r="B1" s="47"/>
      <c r="C1" s="47"/>
      <c r="D1" s="47"/>
      <c r="E1" s="47"/>
      <c r="F1" s="47"/>
      <c r="G1" s="16"/>
    </row>
    <row r="2" spans="1:7">
      <c r="A2" s="47"/>
      <c r="B2" s="47"/>
      <c r="C2" s="47"/>
      <c r="D2" s="47"/>
      <c r="E2" s="47"/>
      <c r="F2" s="47"/>
      <c r="G2" s="16"/>
    </row>
    <row r="3" spans="1:7" ht="49.5" customHeight="1">
      <c r="A3" s="26" t="s">
        <v>42</v>
      </c>
      <c r="B3" s="26" t="s">
        <v>43</v>
      </c>
      <c r="C3" s="26" t="s">
        <v>44</v>
      </c>
      <c r="D3" s="27" t="s">
        <v>103</v>
      </c>
      <c r="E3" s="27" t="s">
        <v>151</v>
      </c>
      <c r="F3" s="28" t="s">
        <v>45</v>
      </c>
      <c r="G3" s="39" t="s">
        <v>144</v>
      </c>
    </row>
    <row r="4" spans="1:7" ht="13.5" customHeight="1">
      <c r="A4" s="17" t="s">
        <v>46</v>
      </c>
      <c r="B4" s="18" t="s">
        <v>47</v>
      </c>
      <c r="C4" s="18" t="s">
        <v>93</v>
      </c>
      <c r="D4" s="31">
        <f>D5+D6+D7+D9+D10+D11+D8</f>
        <v>26005.5</v>
      </c>
      <c r="E4" s="31">
        <f>E5+E6+E7+E9+E10+E11+E8</f>
        <v>5883.2000000000007</v>
      </c>
      <c r="F4" s="32">
        <f t="shared" ref="F4:F44" si="0">E4/D4*100</f>
        <v>22.622906692814983</v>
      </c>
      <c r="G4" s="31">
        <f>G5+G6+G7+G9+G10+G11+G8</f>
        <v>3992.2000000000003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3">
        <v>1272</v>
      </c>
      <c r="E5" s="33">
        <v>346.1</v>
      </c>
      <c r="F5" s="38">
        <f t="shared" si="0"/>
        <v>27.209119496855351</v>
      </c>
      <c r="G5" s="33">
        <v>213.5</v>
      </c>
    </row>
    <row r="6" spans="1:7" ht="37.5" customHeight="1">
      <c r="A6" s="23" t="s">
        <v>50</v>
      </c>
      <c r="B6" s="19" t="s">
        <v>47</v>
      </c>
      <c r="C6" s="19" t="s">
        <v>51</v>
      </c>
      <c r="D6" s="33">
        <v>368</v>
      </c>
      <c r="E6" s="33">
        <v>85.1</v>
      </c>
      <c r="F6" s="38">
        <f t="shared" si="0"/>
        <v>23.125</v>
      </c>
      <c r="G6" s="33">
        <v>83.8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3">
        <v>17858</v>
      </c>
      <c r="E7" s="33">
        <v>3613.6</v>
      </c>
      <c r="F7" s="38">
        <f t="shared" si="0"/>
        <v>20.235188710941873</v>
      </c>
      <c r="G7" s="33">
        <v>2814</v>
      </c>
    </row>
    <row r="8" spans="1:7" ht="17.25" customHeight="1">
      <c r="A8" s="23" t="s">
        <v>135</v>
      </c>
      <c r="B8" s="19" t="s">
        <v>47</v>
      </c>
      <c r="C8" s="19" t="s">
        <v>61</v>
      </c>
      <c r="D8" s="33">
        <v>3</v>
      </c>
      <c r="E8" s="33"/>
      <c r="F8" s="38"/>
      <c r="G8" s="33"/>
    </row>
    <row r="9" spans="1:7" ht="39" customHeight="1">
      <c r="A9" s="23" t="s">
        <v>54</v>
      </c>
      <c r="B9" s="19" t="s">
        <v>47</v>
      </c>
      <c r="C9" s="19" t="s">
        <v>55</v>
      </c>
      <c r="D9" s="33">
        <v>4037</v>
      </c>
      <c r="E9" s="33">
        <v>1052.8</v>
      </c>
      <c r="F9" s="38">
        <f t="shared" si="0"/>
        <v>26.07877136487491</v>
      </c>
      <c r="G9" s="33">
        <v>689.1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3">
        <v>200</v>
      </c>
      <c r="E10" s="33"/>
      <c r="F10" s="38">
        <f t="shared" si="0"/>
        <v>0</v>
      </c>
      <c r="G10" s="33"/>
    </row>
    <row r="11" spans="1:7" ht="13.5" customHeight="1">
      <c r="A11" s="23" t="s">
        <v>58</v>
      </c>
      <c r="B11" s="19" t="s">
        <v>47</v>
      </c>
      <c r="C11" s="19" t="s">
        <v>89</v>
      </c>
      <c r="D11" s="33">
        <v>2267.5</v>
      </c>
      <c r="E11" s="33">
        <v>785.6</v>
      </c>
      <c r="F11" s="38">
        <f t="shared" si="0"/>
        <v>34.646085997794927</v>
      </c>
      <c r="G11" s="33">
        <v>191.8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4">
        <f>D13</f>
        <v>899.2</v>
      </c>
      <c r="E12" s="34">
        <f t="shared" ref="E12:G12" si="1">E13</f>
        <v>224.8</v>
      </c>
      <c r="F12" s="32">
        <f t="shared" si="0"/>
        <v>25</v>
      </c>
      <c r="G12" s="34">
        <f t="shared" si="1"/>
        <v>217.7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3">
        <v>899.2</v>
      </c>
      <c r="E13" s="33">
        <v>224.8</v>
      </c>
      <c r="F13" s="38">
        <f t="shared" si="0"/>
        <v>25</v>
      </c>
      <c r="G13" s="33">
        <v>217.7</v>
      </c>
    </row>
    <row r="14" spans="1:7" ht="12.75" customHeight="1">
      <c r="A14" s="17" t="s">
        <v>60</v>
      </c>
      <c r="B14" s="18" t="s">
        <v>53</v>
      </c>
      <c r="C14" s="18" t="s">
        <v>93</v>
      </c>
      <c r="D14" s="34">
        <f>D16+D18+D17+D15</f>
        <v>13645</v>
      </c>
      <c r="E14" s="34">
        <f>E16+E18+E17+E15</f>
        <v>717.5</v>
      </c>
      <c r="F14" s="32">
        <f t="shared" si="0"/>
        <v>5.2583363869549284</v>
      </c>
      <c r="G14" s="34">
        <f>G16+G18+G17+G15</f>
        <v>1515.8</v>
      </c>
    </row>
    <row r="15" spans="1:7" ht="12.75" customHeight="1">
      <c r="A15" s="23" t="s">
        <v>139</v>
      </c>
      <c r="B15" s="18" t="s">
        <v>53</v>
      </c>
      <c r="C15" s="18" t="s">
        <v>61</v>
      </c>
      <c r="D15" s="33"/>
      <c r="E15" s="33"/>
      <c r="F15" s="32"/>
      <c r="G15" s="33"/>
    </row>
    <row r="16" spans="1:7" ht="13.5" customHeight="1">
      <c r="A16" s="19" t="s">
        <v>62</v>
      </c>
      <c r="B16" s="19" t="s">
        <v>53</v>
      </c>
      <c r="C16" s="19" t="s">
        <v>63</v>
      </c>
      <c r="D16" s="33">
        <v>1648</v>
      </c>
      <c r="E16" s="33">
        <v>397</v>
      </c>
      <c r="F16" s="38">
        <f t="shared" si="0"/>
        <v>24.089805825242721</v>
      </c>
      <c r="G16" s="33">
        <v>348.5</v>
      </c>
    </row>
    <row r="17" spans="1:7" ht="13.5" customHeight="1">
      <c r="A17" s="19" t="s">
        <v>97</v>
      </c>
      <c r="B17" s="19" t="s">
        <v>53</v>
      </c>
      <c r="C17" s="19" t="s">
        <v>73</v>
      </c>
      <c r="D17" s="33">
        <v>11947</v>
      </c>
      <c r="E17" s="33">
        <v>320.5</v>
      </c>
      <c r="F17" s="38"/>
      <c r="G17" s="33">
        <v>967.3</v>
      </c>
    </row>
    <row r="18" spans="1:7" ht="28.5" customHeight="1">
      <c r="A18" s="19" t="s">
        <v>64</v>
      </c>
      <c r="B18" s="19" t="s">
        <v>53</v>
      </c>
      <c r="C18" s="19" t="s">
        <v>57</v>
      </c>
      <c r="D18" s="33">
        <v>50</v>
      </c>
      <c r="E18" s="33"/>
      <c r="F18" s="38">
        <f t="shared" si="0"/>
        <v>0</v>
      </c>
      <c r="G18" s="33">
        <v>200</v>
      </c>
    </row>
    <row r="19" spans="1:7" ht="15" customHeight="1">
      <c r="A19" s="18" t="s">
        <v>65</v>
      </c>
      <c r="B19" s="18" t="s">
        <v>61</v>
      </c>
      <c r="C19" s="18" t="s">
        <v>93</v>
      </c>
      <c r="D19" s="34">
        <f>D20+D21+D22</f>
        <v>3476</v>
      </c>
      <c r="E19" s="34">
        <f>E20+E21+E22</f>
        <v>1373.2</v>
      </c>
      <c r="F19" s="32">
        <f t="shared" si="0"/>
        <v>39.505178365937859</v>
      </c>
      <c r="G19" s="34">
        <f>G20+G21+G22</f>
        <v>745.4</v>
      </c>
    </row>
    <row r="20" spans="1:7" s="2" customFormat="1" ht="15" customHeight="1">
      <c r="A20" s="19" t="s">
        <v>96</v>
      </c>
      <c r="B20" s="19" t="s">
        <v>61</v>
      </c>
      <c r="C20" s="19" t="s">
        <v>47</v>
      </c>
      <c r="D20" s="33">
        <v>100</v>
      </c>
      <c r="E20" s="33">
        <v>15.4</v>
      </c>
      <c r="F20" s="38">
        <f t="shared" si="0"/>
        <v>15.4</v>
      </c>
      <c r="G20" s="33">
        <v>15.4</v>
      </c>
    </row>
    <row r="21" spans="1:7" ht="13.5" customHeight="1">
      <c r="A21" s="19" t="s">
        <v>66</v>
      </c>
      <c r="B21" s="19" t="s">
        <v>61</v>
      </c>
      <c r="C21" s="19" t="s">
        <v>49</v>
      </c>
      <c r="D21" s="33">
        <v>1626</v>
      </c>
      <c r="E21" s="33">
        <v>1357.8</v>
      </c>
      <c r="F21" s="38">
        <f t="shared" si="0"/>
        <v>83.505535055350549</v>
      </c>
      <c r="G21" s="33">
        <v>630</v>
      </c>
    </row>
    <row r="22" spans="1:7" ht="13.5" customHeight="1">
      <c r="A22" s="19" t="s">
        <v>140</v>
      </c>
      <c r="B22" s="19" t="s">
        <v>61</v>
      </c>
      <c r="C22" s="19" t="s">
        <v>51</v>
      </c>
      <c r="D22" s="33">
        <v>1750</v>
      </c>
      <c r="E22" s="33"/>
      <c r="F22" s="38">
        <f t="shared" si="0"/>
        <v>0</v>
      </c>
      <c r="G22" s="33">
        <v>100</v>
      </c>
    </row>
    <row r="23" spans="1:7" ht="14.25" customHeight="1">
      <c r="A23" s="18" t="s">
        <v>67</v>
      </c>
      <c r="B23" s="18" t="s">
        <v>68</v>
      </c>
      <c r="C23" s="18" t="s">
        <v>93</v>
      </c>
      <c r="D23" s="34">
        <f>D24+D25+D27+D28+D26</f>
        <v>156561.70000000001</v>
      </c>
      <c r="E23" s="34">
        <f>E24+E25+E27+E28+E26</f>
        <v>34501.700000000004</v>
      </c>
      <c r="F23" s="32">
        <f t="shared" si="0"/>
        <v>22.037126576934206</v>
      </c>
      <c r="G23" s="34">
        <f>G24+G25+G27+G28+G26</f>
        <v>32122</v>
      </c>
    </row>
    <row r="24" spans="1:7" ht="15" customHeight="1">
      <c r="A24" s="19" t="s">
        <v>69</v>
      </c>
      <c r="B24" s="19" t="s">
        <v>68</v>
      </c>
      <c r="C24" s="19" t="s">
        <v>47</v>
      </c>
      <c r="D24" s="33">
        <v>19490</v>
      </c>
      <c r="E24" s="35">
        <v>4137.3</v>
      </c>
      <c r="F24" s="38">
        <f t="shared" si="0"/>
        <v>21.227809132888662</v>
      </c>
      <c r="G24" s="35">
        <v>4022.7</v>
      </c>
    </row>
    <row r="25" spans="1:7" ht="14.25" customHeight="1">
      <c r="A25" s="19" t="s">
        <v>70</v>
      </c>
      <c r="B25" s="19" t="s">
        <v>68</v>
      </c>
      <c r="C25" s="19" t="s">
        <v>49</v>
      </c>
      <c r="D25" s="33">
        <v>123352.6</v>
      </c>
      <c r="E25" s="35">
        <v>27471.200000000001</v>
      </c>
      <c r="F25" s="38">
        <f t="shared" si="0"/>
        <v>22.270466937867546</v>
      </c>
      <c r="G25" s="35">
        <v>24741.5</v>
      </c>
    </row>
    <row r="26" spans="1:7" ht="12" customHeight="1">
      <c r="A26" s="19" t="s">
        <v>129</v>
      </c>
      <c r="B26" s="19" t="s">
        <v>68</v>
      </c>
      <c r="C26" s="19" t="s">
        <v>51</v>
      </c>
      <c r="D26" s="33">
        <v>9017</v>
      </c>
      <c r="E26" s="35">
        <v>2102.8000000000002</v>
      </c>
      <c r="F26" s="38"/>
      <c r="G26" s="35">
        <v>2679.2</v>
      </c>
    </row>
    <row r="27" spans="1:7" ht="24" customHeight="1">
      <c r="A27" s="19" t="s">
        <v>71</v>
      </c>
      <c r="B27" s="19" t="s">
        <v>68</v>
      </c>
      <c r="C27" s="19" t="s">
        <v>68</v>
      </c>
      <c r="D27" s="33">
        <v>604.1</v>
      </c>
      <c r="E27" s="35"/>
      <c r="F27" s="38">
        <f t="shared" si="0"/>
        <v>0</v>
      </c>
      <c r="G27" s="35"/>
    </row>
    <row r="28" spans="1:7" ht="15" customHeight="1">
      <c r="A28" s="19" t="s">
        <v>72</v>
      </c>
      <c r="B28" s="19" t="s">
        <v>68</v>
      </c>
      <c r="C28" s="19" t="s">
        <v>73</v>
      </c>
      <c r="D28" s="33">
        <v>4098</v>
      </c>
      <c r="E28" s="33">
        <v>790.4</v>
      </c>
      <c r="F28" s="38">
        <f t="shared" si="0"/>
        <v>19.287457296242071</v>
      </c>
      <c r="G28" s="33">
        <v>678.6</v>
      </c>
    </row>
    <row r="29" spans="1:7" ht="15" customHeight="1">
      <c r="A29" s="18" t="s">
        <v>92</v>
      </c>
      <c r="B29" s="18" t="s">
        <v>63</v>
      </c>
      <c r="C29" s="18" t="s">
        <v>93</v>
      </c>
      <c r="D29" s="34">
        <f>D30</f>
        <v>5987</v>
      </c>
      <c r="E29" s="34">
        <f t="shared" ref="E29:G29" si="2">E30</f>
        <v>1884.7</v>
      </c>
      <c r="F29" s="32">
        <f t="shared" si="0"/>
        <v>31.479873058292966</v>
      </c>
      <c r="G29" s="34">
        <f t="shared" si="2"/>
        <v>1802.5</v>
      </c>
    </row>
    <row r="30" spans="1:7">
      <c r="A30" s="19" t="s">
        <v>74</v>
      </c>
      <c r="B30" s="19" t="s">
        <v>63</v>
      </c>
      <c r="C30" s="19" t="s">
        <v>47</v>
      </c>
      <c r="D30" s="33">
        <v>5987</v>
      </c>
      <c r="E30" s="35">
        <v>1884.7</v>
      </c>
      <c r="F30" s="38">
        <f t="shared" si="0"/>
        <v>31.479873058292966</v>
      </c>
      <c r="G30" s="35">
        <v>1802.5</v>
      </c>
    </row>
    <row r="31" spans="1:7" ht="15" customHeight="1">
      <c r="A31" s="18" t="s">
        <v>77</v>
      </c>
      <c r="B31" s="18" t="s">
        <v>78</v>
      </c>
      <c r="C31" s="18" t="s">
        <v>93</v>
      </c>
      <c r="D31" s="34">
        <f>D32+D33+D34+D35</f>
        <v>9986.7999999999993</v>
      </c>
      <c r="E31" s="34">
        <f t="shared" ref="E31:G31" si="3">E32+E33+E34+E35</f>
        <v>759.59999999999991</v>
      </c>
      <c r="F31" s="32">
        <f t="shared" si="0"/>
        <v>7.606039972764048</v>
      </c>
      <c r="G31" s="34">
        <f t="shared" si="3"/>
        <v>730.69999999999993</v>
      </c>
    </row>
    <row r="32" spans="1:7" ht="12.75" customHeight="1">
      <c r="A32" s="19" t="s">
        <v>79</v>
      </c>
      <c r="B32" s="19" t="s">
        <v>78</v>
      </c>
      <c r="C32" s="19" t="s">
        <v>47</v>
      </c>
      <c r="D32" s="33">
        <v>550</v>
      </c>
      <c r="E32" s="33">
        <v>120.2</v>
      </c>
      <c r="F32" s="38">
        <f t="shared" si="0"/>
        <v>21.854545454545455</v>
      </c>
      <c r="G32" s="33">
        <v>115.3</v>
      </c>
    </row>
    <row r="33" spans="1:7" ht="15.75" customHeight="1">
      <c r="A33" s="19" t="s">
        <v>80</v>
      </c>
      <c r="B33" s="19" t="s">
        <v>78</v>
      </c>
      <c r="C33" s="19" t="s">
        <v>51</v>
      </c>
      <c r="D33" s="33">
        <v>184</v>
      </c>
      <c r="E33" s="33">
        <v>14</v>
      </c>
      <c r="F33" s="38">
        <f t="shared" si="0"/>
        <v>7.608695652173914</v>
      </c>
      <c r="G33" s="33">
        <v>5</v>
      </c>
    </row>
    <row r="34" spans="1:7" ht="12.75" customHeight="1">
      <c r="A34" s="19" t="s">
        <v>81</v>
      </c>
      <c r="B34" s="19" t="s">
        <v>78</v>
      </c>
      <c r="C34" s="19" t="s">
        <v>53</v>
      </c>
      <c r="D34" s="33">
        <v>8516</v>
      </c>
      <c r="E34" s="35">
        <v>527.6</v>
      </c>
      <c r="F34" s="38">
        <f t="shared" si="0"/>
        <v>6.19539689995303</v>
      </c>
      <c r="G34" s="35">
        <v>505.5</v>
      </c>
    </row>
    <row r="35" spans="1:7" ht="30" customHeight="1">
      <c r="A35" s="19" t="s">
        <v>82</v>
      </c>
      <c r="B35" s="19" t="s">
        <v>78</v>
      </c>
      <c r="C35" s="19" t="s">
        <v>55</v>
      </c>
      <c r="D35" s="33">
        <v>736.8</v>
      </c>
      <c r="E35" s="33">
        <v>97.8</v>
      </c>
      <c r="F35" s="38">
        <f t="shared" si="0"/>
        <v>13.273615635179153</v>
      </c>
      <c r="G35" s="33">
        <v>104.9</v>
      </c>
    </row>
    <row r="36" spans="1:7" s="1" customFormat="1" ht="15.75" customHeight="1">
      <c r="A36" s="18" t="s">
        <v>76</v>
      </c>
      <c r="B36" s="18" t="s">
        <v>84</v>
      </c>
      <c r="C36" s="18" t="s">
        <v>93</v>
      </c>
      <c r="D36" s="34">
        <f>D37</f>
        <v>555.5</v>
      </c>
      <c r="E36" s="34">
        <f t="shared" ref="E36:G36" si="4">E37</f>
        <v>68.8</v>
      </c>
      <c r="F36" s="32">
        <f t="shared" si="0"/>
        <v>12.385238523852385</v>
      </c>
      <c r="G36" s="34">
        <f t="shared" si="4"/>
        <v>150</v>
      </c>
    </row>
    <row r="37" spans="1:7" ht="12" customHeight="1">
      <c r="A37" s="19" t="s">
        <v>94</v>
      </c>
      <c r="B37" s="19" t="s">
        <v>84</v>
      </c>
      <c r="C37" s="19" t="s">
        <v>49</v>
      </c>
      <c r="D37" s="33">
        <v>555.5</v>
      </c>
      <c r="E37" s="33">
        <v>68.8</v>
      </c>
      <c r="F37" s="38">
        <f t="shared" si="0"/>
        <v>12.385238523852385</v>
      </c>
      <c r="G37" s="33">
        <v>150</v>
      </c>
    </row>
    <row r="38" spans="1:7" s="1" customFormat="1" ht="15.75" customHeight="1">
      <c r="A38" s="18" t="s">
        <v>95</v>
      </c>
      <c r="B38" s="18" t="s">
        <v>57</v>
      </c>
      <c r="C38" s="18" t="s">
        <v>93</v>
      </c>
      <c r="D38" s="34">
        <f>D39</f>
        <v>0</v>
      </c>
      <c r="E38" s="34">
        <f t="shared" ref="E38:G38" si="5">E39</f>
        <v>0</v>
      </c>
      <c r="F38" s="32"/>
      <c r="G38" s="34">
        <f t="shared" si="5"/>
        <v>170.8</v>
      </c>
    </row>
    <row r="39" spans="1:7" ht="16.5" customHeight="1">
      <c r="A39" s="19" t="s">
        <v>75</v>
      </c>
      <c r="B39" s="19" t="s">
        <v>57</v>
      </c>
      <c r="C39" s="19" t="s">
        <v>47</v>
      </c>
      <c r="D39" s="33"/>
      <c r="E39" s="33"/>
      <c r="F39" s="38"/>
      <c r="G39" s="33">
        <v>170.8</v>
      </c>
    </row>
    <row r="40" spans="1:7" ht="15.75" customHeight="1">
      <c r="A40" s="18" t="s">
        <v>83</v>
      </c>
      <c r="B40" s="18" t="s">
        <v>59</v>
      </c>
      <c r="C40" s="18" t="s">
        <v>93</v>
      </c>
      <c r="D40" s="34">
        <f>D41+D43+D42</f>
        <v>3254.5</v>
      </c>
      <c r="E40" s="34">
        <f>E41+E43+E42</f>
        <v>981</v>
      </c>
      <c r="F40" s="32">
        <f t="shared" si="0"/>
        <v>30.142879090490094</v>
      </c>
      <c r="G40" s="34">
        <f>G41+G43+G42</f>
        <v>958.8</v>
      </c>
    </row>
    <row r="41" spans="1:7" ht="16.5" customHeight="1">
      <c r="A41" s="19" t="s">
        <v>85</v>
      </c>
      <c r="B41" s="19" t="s">
        <v>59</v>
      </c>
      <c r="C41" s="19" t="s">
        <v>47</v>
      </c>
      <c r="D41" s="33">
        <v>2719.5</v>
      </c>
      <c r="E41" s="33">
        <v>852.4</v>
      </c>
      <c r="F41" s="38">
        <f t="shared" si="0"/>
        <v>31.343997058282774</v>
      </c>
      <c r="G41" s="33">
        <v>882.8</v>
      </c>
    </row>
    <row r="42" spans="1:7" ht="16.5" customHeight="1">
      <c r="A42" s="19" t="s">
        <v>146</v>
      </c>
      <c r="B42" s="19" t="s">
        <v>59</v>
      </c>
      <c r="C42" s="19" t="s">
        <v>49</v>
      </c>
      <c r="D42" s="33">
        <v>535</v>
      </c>
      <c r="E42" s="33">
        <v>128.6</v>
      </c>
      <c r="F42" s="38">
        <f t="shared" si="0"/>
        <v>24.037383177570092</v>
      </c>
      <c r="G42" s="33">
        <v>76</v>
      </c>
    </row>
    <row r="43" spans="1:7" ht="25.5" customHeight="1">
      <c r="A43" s="19" t="s">
        <v>109</v>
      </c>
      <c r="B43" s="19" t="s">
        <v>59</v>
      </c>
      <c r="C43" s="19" t="s">
        <v>51</v>
      </c>
      <c r="D43" s="33"/>
      <c r="E43" s="33"/>
      <c r="F43" s="32"/>
      <c r="G43" s="33"/>
    </row>
    <row r="44" spans="1:7" ht="14.25" customHeight="1">
      <c r="A44" s="17" t="s">
        <v>86</v>
      </c>
      <c r="B44" s="18"/>
      <c r="C44" s="18"/>
      <c r="D44" s="34">
        <f>D4+D12+D14+D19+D23+D29+D31+D36+D38+D40</f>
        <v>220371.20000000001</v>
      </c>
      <c r="E44" s="34">
        <f>E4+E12+E14+E19+E23+E29+E31+E36+E38+E40</f>
        <v>46394.500000000007</v>
      </c>
      <c r="F44" s="32">
        <f t="shared" si="0"/>
        <v>21.052887128626612</v>
      </c>
      <c r="G44" s="34">
        <f>G4+G12+G14+G19+G23+G29+G31+G36+G38+G40</f>
        <v>42405.9</v>
      </c>
    </row>
    <row r="45" spans="1:7" ht="12.75" customHeight="1">
      <c r="A45" s="17" t="s">
        <v>87</v>
      </c>
      <c r="B45" s="17"/>
      <c r="C45" s="17"/>
      <c r="D45" s="34">
        <f>'доходы рб 1 кв.'!C50-'расх. рб 1 кв...'!D44</f>
        <v>-2927.0000000000291</v>
      </c>
      <c r="E45" s="34">
        <f>'доходы рб 1 кв.'!D50-'расх. рб 1 кв...'!E44</f>
        <v>7450.8999999999942</v>
      </c>
      <c r="F45" s="31"/>
      <c r="G45" s="34">
        <f>'доходы рб 1 кв.'!F50-'расх. рб 1 кв...'!G44</f>
        <v>3631.9999999999927</v>
      </c>
    </row>
    <row r="46" spans="1:7">
      <c r="A46" s="48" t="s">
        <v>88</v>
      </c>
      <c r="B46" s="48"/>
      <c r="C46" s="48"/>
      <c r="D46" s="48"/>
      <c r="E46" s="48"/>
      <c r="F46" s="48"/>
      <c r="G46" s="29"/>
    </row>
    <row r="47" spans="1:7">
      <c r="A47" s="48"/>
      <c r="B47" s="48"/>
      <c r="C47" s="48"/>
      <c r="D47" s="48"/>
      <c r="E47" s="48"/>
      <c r="F47" s="48"/>
      <c r="G47" s="29"/>
    </row>
    <row r="48" spans="1:7">
      <c r="A48" s="30"/>
      <c r="B48" s="30"/>
      <c r="C48" s="30"/>
      <c r="D48" s="30"/>
      <c r="E48" s="30"/>
      <c r="F48" s="30"/>
      <c r="G48" s="30"/>
    </row>
  </sheetData>
  <mergeCells count="3">
    <mergeCell ref="A1:F2"/>
    <mergeCell ref="A47:F47"/>
    <mergeCell ref="A46:F46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 1 кв.</vt:lpstr>
      <vt:lpstr>расх. рб 1 кв...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2019-12-31T09:57:53Z</cp:lastPrinted>
  <dcterms:created xsi:type="dcterms:W3CDTF">2011-04-06T12:51:21Z</dcterms:created>
  <dcterms:modified xsi:type="dcterms:W3CDTF">2020-04-08T09:45:41Z</dcterms:modified>
</cp:coreProperties>
</file>